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020" windowHeight="91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U32" i="1" l="1"/>
  <c r="U25" i="1" l="1"/>
  <c r="T25" i="1"/>
  <c r="S25" i="1"/>
  <c r="R25" i="1"/>
  <c r="Q25" i="1"/>
  <c r="P25" i="1"/>
  <c r="O25" i="1"/>
  <c r="U24" i="1"/>
  <c r="T24" i="1"/>
  <c r="S24" i="1"/>
  <c r="R24" i="1"/>
  <c r="Q24" i="1"/>
  <c r="P24" i="1"/>
  <c r="O24" i="1"/>
  <c r="U23" i="1"/>
  <c r="T23" i="1"/>
  <c r="S23" i="1"/>
  <c r="R23" i="1"/>
  <c r="Q23" i="1"/>
  <c r="P23" i="1"/>
  <c r="O23" i="1"/>
  <c r="U22" i="1"/>
  <c r="T22" i="1"/>
  <c r="S22" i="1"/>
  <c r="R22" i="1"/>
  <c r="Q22" i="1"/>
  <c r="P22" i="1"/>
  <c r="O22" i="1"/>
  <c r="U21" i="1"/>
  <c r="T21" i="1"/>
  <c r="S21" i="1"/>
  <c r="R21" i="1"/>
  <c r="Q21" i="1"/>
  <c r="P21" i="1"/>
  <c r="O21" i="1"/>
  <c r="U20" i="1"/>
  <c r="T20" i="1"/>
  <c r="S20" i="1"/>
  <c r="R20" i="1"/>
  <c r="Q20" i="1"/>
  <c r="P20" i="1"/>
  <c r="O20" i="1"/>
  <c r="U19" i="1"/>
  <c r="T19" i="1"/>
  <c r="S19" i="1"/>
  <c r="R19" i="1"/>
  <c r="Q19" i="1"/>
  <c r="P19" i="1"/>
  <c r="O19" i="1"/>
  <c r="U29" i="1"/>
  <c r="T29" i="1"/>
  <c r="S29" i="1"/>
  <c r="R29" i="1"/>
  <c r="Q29" i="1"/>
  <c r="P29" i="1"/>
  <c r="O29" i="1"/>
  <c r="U18" i="1"/>
  <c r="T18" i="1"/>
  <c r="S18" i="1"/>
  <c r="R18" i="1"/>
  <c r="Q18" i="1"/>
  <c r="P18" i="1"/>
  <c r="O18" i="1"/>
  <c r="U28" i="1"/>
  <c r="T28" i="1"/>
  <c r="S28" i="1"/>
  <c r="R28" i="1"/>
  <c r="Q28" i="1"/>
  <c r="P28" i="1"/>
  <c r="O28" i="1"/>
  <c r="U27" i="1"/>
  <c r="T27" i="1"/>
  <c r="S27" i="1"/>
  <c r="R27" i="1"/>
  <c r="Q27" i="1"/>
  <c r="P27" i="1"/>
  <c r="O27" i="1"/>
  <c r="U26" i="1"/>
  <c r="T26" i="1"/>
  <c r="S26" i="1"/>
  <c r="R26" i="1"/>
  <c r="Q26" i="1"/>
  <c r="P26" i="1"/>
  <c r="O26" i="1"/>
  <c r="U17" i="1"/>
  <c r="T17" i="1"/>
  <c r="S17" i="1"/>
  <c r="R17" i="1"/>
  <c r="Q17" i="1"/>
  <c r="P17" i="1"/>
  <c r="O17" i="1"/>
  <c r="T15" i="1"/>
  <c r="U4" i="1"/>
  <c r="T4" i="1"/>
  <c r="S4" i="1"/>
  <c r="R4" i="1"/>
  <c r="Q4" i="1"/>
  <c r="P4" i="1"/>
  <c r="O4" i="1"/>
  <c r="U5" i="1"/>
  <c r="T5" i="1"/>
  <c r="S5" i="1"/>
  <c r="R5" i="1"/>
  <c r="Q5" i="1"/>
  <c r="P5" i="1"/>
  <c r="O5" i="1"/>
  <c r="U9" i="1"/>
  <c r="T9" i="1"/>
  <c r="S9" i="1"/>
  <c r="R9" i="1"/>
  <c r="Q9" i="1"/>
  <c r="P9" i="1"/>
  <c r="O9" i="1"/>
  <c r="U12" i="1"/>
  <c r="T12" i="1"/>
  <c r="S12" i="1"/>
  <c r="R12" i="1"/>
  <c r="Q12" i="1"/>
  <c r="P12" i="1"/>
  <c r="O12" i="1"/>
  <c r="U6" i="1"/>
  <c r="T6" i="1"/>
  <c r="S6" i="1"/>
  <c r="R6" i="1"/>
  <c r="Q6" i="1"/>
  <c r="P6" i="1"/>
  <c r="O6" i="1"/>
  <c r="U13" i="1"/>
  <c r="T13" i="1"/>
  <c r="S13" i="1"/>
  <c r="R13" i="1"/>
  <c r="Q13" i="1"/>
  <c r="P13" i="1"/>
  <c r="O13" i="1"/>
  <c r="U8" i="1"/>
  <c r="T8" i="1"/>
  <c r="S8" i="1"/>
  <c r="R8" i="1"/>
  <c r="Q8" i="1"/>
  <c r="P8" i="1"/>
  <c r="O8" i="1"/>
  <c r="U11" i="1"/>
  <c r="T11" i="1"/>
  <c r="S11" i="1"/>
  <c r="R11" i="1"/>
  <c r="Q11" i="1"/>
  <c r="P11" i="1"/>
  <c r="O11" i="1"/>
  <c r="U7" i="1"/>
  <c r="T7" i="1"/>
  <c r="S7" i="1"/>
  <c r="R7" i="1"/>
  <c r="Q7" i="1"/>
  <c r="P7" i="1"/>
  <c r="O7" i="1"/>
  <c r="U10" i="1"/>
  <c r="T10" i="1"/>
  <c r="S10" i="1"/>
  <c r="R10" i="1"/>
  <c r="Q10" i="1"/>
  <c r="P10" i="1"/>
  <c r="O10" i="1"/>
  <c r="U3" i="1"/>
  <c r="T3" i="1"/>
  <c r="S3" i="1"/>
  <c r="R3" i="1"/>
  <c r="Q3" i="1"/>
  <c r="P3" i="1"/>
  <c r="O3" i="1"/>
  <c r="U14" i="1"/>
  <c r="T14" i="1"/>
  <c r="S14" i="1"/>
  <c r="R14" i="1"/>
  <c r="Q14" i="1"/>
  <c r="P14" i="1"/>
  <c r="O14" i="1"/>
  <c r="U30" i="1" l="1"/>
  <c r="U15" i="1"/>
</calcChain>
</file>

<file path=xl/sharedStrings.xml><?xml version="1.0" encoding="utf-8"?>
<sst xmlns="http://schemas.openxmlformats.org/spreadsheetml/2006/main" count="128" uniqueCount="38">
  <si>
    <t>TAG</t>
  </si>
  <si>
    <t>BW</t>
  </si>
  <si>
    <t>WIDTH</t>
  </si>
  <si>
    <t>LENGTH</t>
  </si>
  <si>
    <t>TEMP</t>
  </si>
  <si>
    <t>COATING</t>
  </si>
  <si>
    <t>FINISH</t>
  </si>
  <si>
    <t>NET #</t>
  </si>
  <si>
    <t>GROSS #</t>
  </si>
  <si>
    <t>QLTY</t>
  </si>
  <si>
    <t>THICK</t>
  </si>
  <si>
    <t>TEMPER</t>
  </si>
  <si>
    <t>KGS</t>
  </si>
  <si>
    <t>COIL</t>
  </si>
  <si>
    <t>10176070200</t>
  </si>
  <si>
    <t>50</t>
  </si>
  <si>
    <t>AZ50</t>
  </si>
  <si>
    <t>BARE</t>
  </si>
  <si>
    <t>10391341201</t>
  </si>
  <si>
    <t>80</t>
  </si>
  <si>
    <t>G40</t>
  </si>
  <si>
    <t>PAINTED</t>
  </si>
  <si>
    <t>10393980600</t>
  </si>
  <si>
    <t>PART PAINTED</t>
  </si>
  <si>
    <t>10394804100</t>
  </si>
  <si>
    <t>CS</t>
  </si>
  <si>
    <t>10397724400</t>
  </si>
  <si>
    <t>10399714200</t>
  </si>
  <si>
    <t>10405031200</t>
  </si>
  <si>
    <t>10408133100</t>
  </si>
  <si>
    <t>10425620200</t>
  </si>
  <si>
    <t>10431351300</t>
  </si>
  <si>
    <t>DDQ</t>
  </si>
  <si>
    <t>HDG G40</t>
  </si>
  <si>
    <t>HDG G30</t>
  </si>
  <si>
    <t>BRIGHT WHITE</t>
  </si>
  <si>
    <t>CQ</t>
  </si>
  <si>
    <t>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</si>
</sst>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######0.0000"/>
    <numFmt numFmtId="166" formatCode="########0.0000"/>
    <numFmt numFmtId="167" formatCode="#,###,###,##0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5" fillId="0" borderId="0" xfId="2" applyFont="1" applyFill="1" applyBorder="1" applyAlignment="1">
      <alignment horizontal="center" vertical="top"/>
    </xf>
    <xf numFmtId="165" fontId="5" fillId="0" borderId="0" xfId="2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7" fontId="5" fillId="0" borderId="0" xfId="2" applyNumberFormat="1" applyFont="1" applyFill="1" applyBorder="1" applyAlignment="1">
      <alignment horizontal="right" vertical="top"/>
    </xf>
    <xf numFmtId="2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/>
    <xf numFmtId="0" fontId="6" fillId="0" borderId="0" xfId="2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right"/>
    </xf>
    <xf numFmtId="0" fontId="4" fillId="0" borderId="0" xfId="1" quotePrefix="1" applyFont="1" applyFill="1" applyBorder="1" applyAlignment="1">
      <alignment horizontal="center"/>
    </xf>
    <xf numFmtId="0" fontId="1" fillId="0" borderId="0" xfId="0" applyFont="1"/>
    <xf numFmtId="1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1" fontId="7" fillId="0" borderId="0" xfId="1" applyNumberFormat="1" applyFont="1" applyFill="1" applyBorder="1"/>
  </cellXfs>
  <cellStyles count="3">
    <cellStyle name="´Èv¾ŸŠ?j¼t“_x0018__x0004_¦?UÁ¨¤N@s?_x000c_A05307      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topLeftCell="A19" zoomScaleNormal="100" workbookViewId="0">
      <selection activeCell="U32" sqref="T32:U32"/>
    </sheetView>
  </sheetViews>
  <sheetFormatPr defaultRowHeight="15" x14ac:dyDescent="0.25"/>
  <cols>
    <col min="1" max="1" width="15.42578125" style="19" customWidth="1"/>
    <col min="2" max="14" width="9.140625" style="19" hidden="1" customWidth="1"/>
    <col min="15" max="16" width="9.140625" style="19"/>
    <col min="17" max="17" width="10" style="19" bestFit="1" customWidth="1"/>
    <col min="18" max="18" width="10.140625" style="19" bestFit="1" customWidth="1"/>
    <col min="19" max="19" width="18" style="19" customWidth="1"/>
    <col min="20" max="20" width="20.7109375" style="19" customWidth="1"/>
    <col min="21" max="16384" width="9.140625" style="19"/>
  </cols>
  <sheetData>
    <row r="1" spans="1:2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O1" s="1" t="s">
        <v>10</v>
      </c>
      <c r="P1" s="1" t="s">
        <v>2</v>
      </c>
      <c r="Q1" s="1" t="s">
        <v>3</v>
      </c>
      <c r="R1" s="1" t="s">
        <v>11</v>
      </c>
      <c r="S1" s="1" t="s">
        <v>5</v>
      </c>
      <c r="T1" s="1" t="s">
        <v>6</v>
      </c>
      <c r="U1" s="1" t="s">
        <v>12</v>
      </c>
    </row>
    <row r="2" spans="1:25" s="6" customFormat="1" ht="14.25" x14ac:dyDescent="0.2">
      <c r="A2" s="4"/>
      <c r="B2" s="3"/>
      <c r="C2" s="3"/>
      <c r="D2" s="3"/>
      <c r="E2" s="3"/>
      <c r="F2" s="3"/>
      <c r="G2" s="3"/>
      <c r="H2" s="5"/>
      <c r="I2" s="5"/>
      <c r="J2" s="3"/>
      <c r="K2" s="3"/>
      <c r="L2" s="3"/>
      <c r="M2" s="3"/>
      <c r="N2" s="3"/>
      <c r="Q2" s="3"/>
    </row>
    <row r="3" spans="1:25" s="6" customFormat="1" ht="14.25" x14ac:dyDescent="0.2">
      <c r="A3" s="7" t="s">
        <v>18</v>
      </c>
      <c r="B3" s="8">
        <v>1.6E-2</v>
      </c>
      <c r="C3" s="9">
        <v>23.75</v>
      </c>
      <c r="D3" s="3" t="s">
        <v>13</v>
      </c>
      <c r="E3" s="7" t="s">
        <v>19</v>
      </c>
      <c r="F3" s="7" t="s">
        <v>20</v>
      </c>
      <c r="G3" s="7" t="s">
        <v>21</v>
      </c>
      <c r="H3" s="10">
        <v>2510</v>
      </c>
      <c r="I3" s="5"/>
      <c r="J3" s="3"/>
      <c r="K3" s="3"/>
      <c r="L3" s="3"/>
      <c r="M3" s="3"/>
      <c r="N3" s="3"/>
      <c r="O3" s="11">
        <f t="shared" ref="O3:O14" si="0">IF(B3="VAR","VAR",IF(B3="","",B3*25.4))</f>
        <v>0.40639999999999998</v>
      </c>
      <c r="P3" s="12">
        <f t="shared" ref="P3:P14" si="1">IF(C3="VAR","VAR",IF(C3="","",C3*25.4))</f>
        <v>603.25</v>
      </c>
      <c r="Q3" s="12" t="str">
        <f t="shared" ref="Q3:Q14" si="2">IF(D3="VAR","VAR",IF(D3="COIL","COIL",IF(D3="","",D3*25.4)))</f>
        <v>COIL</v>
      </c>
      <c r="R3" s="3" t="str">
        <f t="shared" ref="R3:R14" si="3">IF(E3&lt;&gt;"",E3,"")</f>
        <v>80</v>
      </c>
      <c r="S3" s="3" t="str">
        <f t="shared" ref="S3:S14" si="4">IF(F3&lt;&gt;"",F3,"")</f>
        <v>G40</v>
      </c>
      <c r="T3" s="3" t="str">
        <f t="shared" ref="T3:T14" si="5">IF(G3&lt;&gt;"",G3,"")</f>
        <v>PAINTED</v>
      </c>
      <c r="U3" s="13">
        <f t="shared" ref="U3:U14" si="6">INT((H3/2.2046)+0.5)</f>
        <v>1139</v>
      </c>
      <c r="V3" s="3"/>
      <c r="W3" s="13"/>
      <c r="Y3" s="13"/>
    </row>
    <row r="4" spans="1:25" s="6" customFormat="1" ht="14.25" x14ac:dyDescent="0.2">
      <c r="A4" s="7"/>
      <c r="B4" s="8">
        <v>1.7000000000000001E-2</v>
      </c>
      <c r="C4" s="9">
        <v>27.68</v>
      </c>
      <c r="D4" s="3" t="s">
        <v>13</v>
      </c>
      <c r="E4" s="7" t="s">
        <v>32</v>
      </c>
      <c r="F4" s="7" t="s">
        <v>33</v>
      </c>
      <c r="G4" s="7" t="s">
        <v>21</v>
      </c>
      <c r="H4" s="10">
        <v>2667</v>
      </c>
      <c r="I4" s="5"/>
      <c r="J4" s="3"/>
      <c r="K4" s="3"/>
      <c r="L4" s="3"/>
      <c r="M4" s="3"/>
      <c r="N4" s="3"/>
      <c r="O4" s="11">
        <f t="shared" si="0"/>
        <v>0.43180000000000002</v>
      </c>
      <c r="P4" s="12">
        <f t="shared" si="1"/>
        <v>703.072</v>
      </c>
      <c r="Q4" s="12" t="str">
        <f t="shared" si="2"/>
        <v>COIL</v>
      </c>
      <c r="R4" s="3" t="str">
        <f t="shared" si="3"/>
        <v>DDQ</v>
      </c>
      <c r="S4" s="3" t="str">
        <f t="shared" si="4"/>
        <v>HDG G40</v>
      </c>
      <c r="T4" s="3" t="str">
        <f t="shared" si="5"/>
        <v>PAINTED</v>
      </c>
      <c r="U4" s="13">
        <f t="shared" si="6"/>
        <v>1210</v>
      </c>
      <c r="V4" s="3"/>
      <c r="W4" s="13"/>
      <c r="Y4" s="13"/>
    </row>
    <row r="5" spans="1:25" s="6" customFormat="1" ht="14.25" x14ac:dyDescent="0.2">
      <c r="A5" s="7"/>
      <c r="B5" s="8">
        <v>1.9E-2</v>
      </c>
      <c r="C5" s="9">
        <v>27.68</v>
      </c>
      <c r="D5" s="3" t="s">
        <v>13</v>
      </c>
      <c r="E5" s="7" t="s">
        <v>32</v>
      </c>
      <c r="F5" s="7" t="s">
        <v>33</v>
      </c>
      <c r="G5" s="7" t="s">
        <v>21</v>
      </c>
      <c r="H5" s="10">
        <v>7275</v>
      </c>
      <c r="I5" s="5"/>
      <c r="J5" s="3"/>
      <c r="K5" s="3"/>
      <c r="L5" s="3"/>
      <c r="M5" s="3"/>
      <c r="N5" s="3"/>
      <c r="O5" s="11">
        <f t="shared" si="0"/>
        <v>0.48259999999999997</v>
      </c>
      <c r="P5" s="12">
        <f t="shared" si="1"/>
        <v>703.072</v>
      </c>
      <c r="Q5" s="12" t="str">
        <f t="shared" si="2"/>
        <v>COIL</v>
      </c>
      <c r="R5" s="3" t="str">
        <f t="shared" si="3"/>
        <v>DDQ</v>
      </c>
      <c r="S5" s="3" t="str">
        <f t="shared" si="4"/>
        <v>HDG G40</v>
      </c>
      <c r="T5" s="3" t="str">
        <f t="shared" si="5"/>
        <v>PAINTED</v>
      </c>
      <c r="U5" s="13">
        <f t="shared" si="6"/>
        <v>3300</v>
      </c>
      <c r="V5" s="3"/>
      <c r="W5" s="13"/>
      <c r="Y5" s="13"/>
    </row>
    <row r="6" spans="1:25" s="6" customFormat="1" ht="14.25" x14ac:dyDescent="0.2">
      <c r="A6" s="7" t="s">
        <v>29</v>
      </c>
      <c r="B6" s="8">
        <v>2.3599999999999999E-2</v>
      </c>
      <c r="C6" s="9">
        <v>41.5625</v>
      </c>
      <c r="D6" s="3" t="s">
        <v>13</v>
      </c>
      <c r="E6" s="7" t="s">
        <v>25</v>
      </c>
      <c r="F6" s="7" t="s">
        <v>16</v>
      </c>
      <c r="G6" s="14" t="s">
        <v>21</v>
      </c>
      <c r="H6" s="10">
        <v>3450</v>
      </c>
      <c r="I6" s="5"/>
      <c r="J6" s="3"/>
      <c r="K6" s="3"/>
      <c r="L6" s="3"/>
      <c r="M6" s="3"/>
      <c r="N6" s="3"/>
      <c r="O6" s="11">
        <f t="shared" si="0"/>
        <v>0.59943999999999997</v>
      </c>
      <c r="P6" s="12">
        <f t="shared" si="1"/>
        <v>1055.6875</v>
      </c>
      <c r="Q6" s="12" t="str">
        <f t="shared" si="2"/>
        <v>COIL</v>
      </c>
      <c r="R6" s="3" t="str">
        <f t="shared" si="3"/>
        <v>CS</v>
      </c>
      <c r="S6" s="3" t="str">
        <f t="shared" si="4"/>
        <v>AZ50</v>
      </c>
      <c r="T6" s="3" t="str">
        <f t="shared" si="5"/>
        <v>PAINTED</v>
      </c>
      <c r="U6" s="13">
        <f t="shared" si="6"/>
        <v>1565</v>
      </c>
      <c r="V6" s="3"/>
      <c r="W6" s="13"/>
      <c r="Y6" s="13"/>
    </row>
    <row r="7" spans="1:25" s="6" customFormat="1" ht="14.25" x14ac:dyDescent="0.2">
      <c r="A7" s="7" t="s">
        <v>24</v>
      </c>
      <c r="B7" s="8">
        <v>2.3599999999999999E-2</v>
      </c>
      <c r="C7" s="9">
        <v>48.375</v>
      </c>
      <c r="D7" s="3" t="s">
        <v>13</v>
      </c>
      <c r="E7" s="7" t="s">
        <v>25</v>
      </c>
      <c r="F7" s="7" t="s">
        <v>16</v>
      </c>
      <c r="G7" s="7" t="s">
        <v>23</v>
      </c>
      <c r="H7" s="10">
        <v>1530</v>
      </c>
      <c r="I7" s="5"/>
      <c r="J7" s="3"/>
      <c r="K7" s="3"/>
      <c r="L7" s="3"/>
      <c r="M7" s="3"/>
      <c r="N7" s="3"/>
      <c r="O7" s="11">
        <f t="shared" si="0"/>
        <v>0.59943999999999997</v>
      </c>
      <c r="P7" s="12">
        <f t="shared" si="1"/>
        <v>1228.7249999999999</v>
      </c>
      <c r="Q7" s="12" t="str">
        <f t="shared" si="2"/>
        <v>COIL</v>
      </c>
      <c r="R7" s="3" t="str">
        <f t="shared" si="3"/>
        <v>CS</v>
      </c>
      <c r="S7" s="3" t="str">
        <f t="shared" si="4"/>
        <v>AZ50</v>
      </c>
      <c r="T7" s="3" t="str">
        <f t="shared" si="5"/>
        <v>PART PAINTED</v>
      </c>
      <c r="U7" s="13">
        <f t="shared" si="6"/>
        <v>694</v>
      </c>
      <c r="V7" s="3"/>
      <c r="W7" s="13"/>
      <c r="Y7" s="13"/>
    </row>
    <row r="8" spans="1:25" s="6" customFormat="1" ht="14.25" x14ac:dyDescent="0.2">
      <c r="A8" s="7" t="s">
        <v>27</v>
      </c>
      <c r="B8" s="8">
        <v>2.4E-2</v>
      </c>
      <c r="C8" s="9">
        <v>44</v>
      </c>
      <c r="D8" s="3" t="s">
        <v>13</v>
      </c>
      <c r="E8" s="7" t="s">
        <v>15</v>
      </c>
      <c r="F8" s="7" t="s">
        <v>16</v>
      </c>
      <c r="G8" s="14" t="s">
        <v>21</v>
      </c>
      <c r="H8" s="10">
        <v>5070</v>
      </c>
      <c r="I8" s="5"/>
      <c r="J8" s="3"/>
      <c r="K8" s="3"/>
      <c r="L8" s="3"/>
      <c r="M8" s="3"/>
      <c r="N8" s="3"/>
      <c r="O8" s="11">
        <f t="shared" si="0"/>
        <v>0.60960000000000003</v>
      </c>
      <c r="P8" s="12">
        <f t="shared" si="1"/>
        <v>1117.5999999999999</v>
      </c>
      <c r="Q8" s="12" t="str">
        <f t="shared" si="2"/>
        <v>COIL</v>
      </c>
      <c r="R8" s="3" t="str">
        <f t="shared" si="3"/>
        <v>50</v>
      </c>
      <c r="S8" s="3" t="str">
        <f t="shared" si="4"/>
        <v>AZ50</v>
      </c>
      <c r="T8" s="3" t="str">
        <f t="shared" si="5"/>
        <v>PAINTED</v>
      </c>
      <c r="U8" s="13">
        <f t="shared" si="6"/>
        <v>2300</v>
      </c>
      <c r="V8" s="3"/>
      <c r="W8" s="13"/>
      <c r="Y8" s="13"/>
    </row>
    <row r="9" spans="1:25" s="6" customFormat="1" ht="14.25" x14ac:dyDescent="0.2">
      <c r="A9" s="7" t="s">
        <v>31</v>
      </c>
      <c r="B9" s="8">
        <v>2.9000000000000001E-2</v>
      </c>
      <c r="C9" s="9">
        <v>25.75</v>
      </c>
      <c r="D9" s="3" t="s">
        <v>13</v>
      </c>
      <c r="E9" s="7" t="s">
        <v>15</v>
      </c>
      <c r="F9" s="7" t="s">
        <v>16</v>
      </c>
      <c r="G9" s="7" t="s">
        <v>23</v>
      </c>
      <c r="H9" s="10">
        <v>2840</v>
      </c>
      <c r="I9" s="5"/>
      <c r="J9" s="3"/>
      <c r="K9" s="3"/>
      <c r="L9" s="3"/>
      <c r="M9" s="3"/>
      <c r="N9" s="3"/>
      <c r="O9" s="11">
        <f t="shared" si="0"/>
        <v>0.73660000000000003</v>
      </c>
      <c r="P9" s="12">
        <f t="shared" si="1"/>
        <v>654.04999999999995</v>
      </c>
      <c r="Q9" s="12" t="str">
        <f t="shared" si="2"/>
        <v>COIL</v>
      </c>
      <c r="R9" s="3" t="str">
        <f t="shared" si="3"/>
        <v>50</v>
      </c>
      <c r="S9" s="3" t="str">
        <f t="shared" si="4"/>
        <v>AZ50</v>
      </c>
      <c r="T9" s="3" t="str">
        <f t="shared" si="5"/>
        <v>PART PAINTED</v>
      </c>
      <c r="U9" s="13">
        <f t="shared" si="6"/>
        <v>1288</v>
      </c>
      <c r="V9" s="3"/>
      <c r="W9" s="13"/>
      <c r="Y9" s="13"/>
    </row>
    <row r="10" spans="1:25" s="6" customFormat="1" ht="14.25" x14ac:dyDescent="0.2">
      <c r="A10" s="7" t="s">
        <v>22</v>
      </c>
      <c r="B10" s="8">
        <v>2.9000000000000001E-2</v>
      </c>
      <c r="C10" s="9">
        <v>29.9375</v>
      </c>
      <c r="D10" s="3" t="s">
        <v>13</v>
      </c>
      <c r="E10" s="7" t="s">
        <v>15</v>
      </c>
      <c r="F10" s="7" t="s">
        <v>16</v>
      </c>
      <c r="G10" s="7" t="s">
        <v>23</v>
      </c>
      <c r="H10" s="10">
        <v>2150</v>
      </c>
      <c r="I10" s="5"/>
      <c r="J10" s="3"/>
      <c r="K10" s="3"/>
      <c r="L10" s="3"/>
      <c r="M10" s="3"/>
      <c r="N10" s="3"/>
      <c r="O10" s="11">
        <f t="shared" si="0"/>
        <v>0.73660000000000003</v>
      </c>
      <c r="P10" s="12">
        <f t="shared" si="1"/>
        <v>760.41249999999991</v>
      </c>
      <c r="Q10" s="12" t="str">
        <f t="shared" si="2"/>
        <v>COIL</v>
      </c>
      <c r="R10" s="3" t="str">
        <f t="shared" si="3"/>
        <v>50</v>
      </c>
      <c r="S10" s="3" t="str">
        <f t="shared" si="4"/>
        <v>AZ50</v>
      </c>
      <c r="T10" s="3" t="str">
        <f t="shared" si="5"/>
        <v>PART PAINTED</v>
      </c>
      <c r="U10" s="13">
        <f t="shared" si="6"/>
        <v>975</v>
      </c>
      <c r="V10" s="3"/>
      <c r="W10" s="13"/>
      <c r="Y10" s="13"/>
    </row>
    <row r="11" spans="1:25" s="6" customFormat="1" ht="14.25" x14ac:dyDescent="0.2">
      <c r="A11" s="7" t="s">
        <v>26</v>
      </c>
      <c r="B11" s="8">
        <v>2.9000000000000001E-2</v>
      </c>
      <c r="C11" s="9">
        <v>29.9375</v>
      </c>
      <c r="D11" s="3" t="s">
        <v>13</v>
      </c>
      <c r="E11" s="7" t="s">
        <v>15</v>
      </c>
      <c r="F11" s="7" t="s">
        <v>16</v>
      </c>
      <c r="G11" s="7" t="s">
        <v>23</v>
      </c>
      <c r="H11" s="10">
        <v>3190</v>
      </c>
      <c r="I11" s="5"/>
      <c r="J11" s="3"/>
      <c r="K11" s="3"/>
      <c r="L11" s="3"/>
      <c r="M11" s="3"/>
      <c r="N11" s="3"/>
      <c r="O11" s="11">
        <f t="shared" si="0"/>
        <v>0.73660000000000003</v>
      </c>
      <c r="P11" s="12">
        <f t="shared" si="1"/>
        <v>760.41249999999991</v>
      </c>
      <c r="Q11" s="12" t="str">
        <f t="shared" si="2"/>
        <v>COIL</v>
      </c>
      <c r="R11" s="3" t="str">
        <f t="shared" si="3"/>
        <v>50</v>
      </c>
      <c r="S11" s="3" t="str">
        <f t="shared" si="4"/>
        <v>AZ50</v>
      </c>
      <c r="T11" s="3" t="str">
        <f t="shared" si="5"/>
        <v>PART PAINTED</v>
      </c>
      <c r="U11" s="13">
        <f t="shared" si="6"/>
        <v>1447</v>
      </c>
      <c r="V11" s="3"/>
      <c r="W11" s="13"/>
      <c r="Y11" s="13"/>
    </row>
    <row r="12" spans="1:25" s="6" customFormat="1" ht="14.25" x14ac:dyDescent="0.2">
      <c r="A12" s="7" t="s">
        <v>30</v>
      </c>
      <c r="B12" s="8">
        <v>2.9000000000000001E-2</v>
      </c>
      <c r="C12" s="9">
        <v>29.9375</v>
      </c>
      <c r="D12" s="3" t="s">
        <v>13</v>
      </c>
      <c r="E12" s="7" t="s">
        <v>15</v>
      </c>
      <c r="F12" s="7" t="s">
        <v>16</v>
      </c>
      <c r="G12" s="7" t="s">
        <v>23</v>
      </c>
      <c r="H12" s="10">
        <v>1850</v>
      </c>
      <c r="I12" s="5"/>
      <c r="J12" s="3"/>
      <c r="K12" s="3"/>
      <c r="L12" s="3"/>
      <c r="M12" s="3"/>
      <c r="N12" s="3"/>
      <c r="O12" s="11">
        <f t="shared" si="0"/>
        <v>0.73660000000000003</v>
      </c>
      <c r="P12" s="12">
        <f t="shared" si="1"/>
        <v>760.41249999999991</v>
      </c>
      <c r="Q12" s="12" t="str">
        <f t="shared" si="2"/>
        <v>COIL</v>
      </c>
      <c r="R12" s="3" t="str">
        <f t="shared" si="3"/>
        <v>50</v>
      </c>
      <c r="S12" s="3" t="str">
        <f t="shared" si="4"/>
        <v>AZ50</v>
      </c>
      <c r="T12" s="3" t="str">
        <f t="shared" si="5"/>
        <v>PART PAINTED</v>
      </c>
      <c r="U12" s="13">
        <f t="shared" si="6"/>
        <v>839</v>
      </c>
      <c r="V12" s="3"/>
      <c r="W12" s="13"/>
      <c r="Y12" s="13"/>
    </row>
    <row r="13" spans="1:25" s="6" customFormat="1" ht="14.25" x14ac:dyDescent="0.2">
      <c r="A13" s="7" t="s">
        <v>28</v>
      </c>
      <c r="B13" s="8">
        <v>2.9000000000000001E-2</v>
      </c>
      <c r="C13" s="9">
        <v>45</v>
      </c>
      <c r="D13" s="3" t="s">
        <v>13</v>
      </c>
      <c r="E13" s="7" t="s">
        <v>15</v>
      </c>
      <c r="F13" s="7" t="s">
        <v>16</v>
      </c>
      <c r="G13" s="7" t="s">
        <v>23</v>
      </c>
      <c r="H13" s="10">
        <v>4930</v>
      </c>
      <c r="I13" s="5"/>
      <c r="J13" s="3"/>
      <c r="K13" s="3"/>
      <c r="L13" s="3"/>
      <c r="M13" s="3"/>
      <c r="N13" s="3"/>
      <c r="O13" s="11">
        <f t="shared" si="0"/>
        <v>0.73660000000000003</v>
      </c>
      <c r="P13" s="12">
        <f t="shared" si="1"/>
        <v>1143</v>
      </c>
      <c r="Q13" s="12" t="str">
        <f t="shared" si="2"/>
        <v>COIL</v>
      </c>
      <c r="R13" s="3" t="str">
        <f t="shared" si="3"/>
        <v>50</v>
      </c>
      <c r="S13" s="3" t="str">
        <f t="shared" si="4"/>
        <v>AZ50</v>
      </c>
      <c r="T13" s="3" t="str">
        <f t="shared" si="5"/>
        <v>PART PAINTED</v>
      </c>
      <c r="U13" s="13">
        <f t="shared" si="6"/>
        <v>2236</v>
      </c>
      <c r="V13" s="3"/>
      <c r="W13" s="13"/>
      <c r="Y13" s="13"/>
    </row>
    <row r="14" spans="1:25" s="6" customFormat="1" ht="14.25" x14ac:dyDescent="0.2">
      <c r="A14" s="7" t="s">
        <v>14</v>
      </c>
      <c r="B14" s="8">
        <v>0.03</v>
      </c>
      <c r="C14" s="9">
        <v>44.5</v>
      </c>
      <c r="D14" s="3" t="s">
        <v>13</v>
      </c>
      <c r="E14" s="7" t="s">
        <v>15</v>
      </c>
      <c r="F14" s="7" t="s">
        <v>16</v>
      </c>
      <c r="G14" s="7" t="s">
        <v>17</v>
      </c>
      <c r="H14" s="10">
        <v>4815</v>
      </c>
      <c r="I14" s="5"/>
      <c r="J14" s="3"/>
      <c r="K14" s="3"/>
      <c r="L14" s="3"/>
      <c r="M14" s="3"/>
      <c r="N14" s="3"/>
      <c r="O14" s="11">
        <f t="shared" si="0"/>
        <v>0.7619999999999999</v>
      </c>
      <c r="P14" s="12">
        <f t="shared" si="1"/>
        <v>1130.3</v>
      </c>
      <c r="Q14" s="12" t="str">
        <f t="shared" si="2"/>
        <v>COIL</v>
      </c>
      <c r="R14" s="3" t="str">
        <f t="shared" si="3"/>
        <v>50</v>
      </c>
      <c r="S14" s="3" t="str">
        <f t="shared" si="4"/>
        <v>AZ50</v>
      </c>
      <c r="T14" s="3" t="str">
        <f t="shared" si="5"/>
        <v>BARE</v>
      </c>
      <c r="U14" s="13">
        <f t="shared" si="6"/>
        <v>2184</v>
      </c>
      <c r="V14" s="3"/>
      <c r="W14" s="13"/>
      <c r="Y14" s="13"/>
    </row>
    <row r="15" spans="1:25" s="6" customFormat="1" x14ac:dyDescent="0.25">
      <c r="A15" s="4"/>
      <c r="B15" s="3"/>
      <c r="C15" s="3"/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Q15" s="3"/>
      <c r="T15" s="6" t="str">
        <f>IF(G15&lt;&gt;"",G15,"")</f>
        <v/>
      </c>
      <c r="U15" s="20">
        <f>SUM(U3:U14)</f>
        <v>19177</v>
      </c>
    </row>
    <row r="16" spans="1:25" s="6" customFormat="1" ht="14.25" x14ac:dyDescent="0.2">
      <c r="A16" s="4"/>
      <c r="B16" s="3"/>
      <c r="C16" s="3"/>
      <c r="D16" s="3"/>
      <c r="E16" s="3"/>
      <c r="F16" s="3"/>
      <c r="G16" s="3"/>
      <c r="H16" s="5"/>
      <c r="I16" s="5"/>
      <c r="J16" s="3"/>
      <c r="K16" s="3"/>
      <c r="L16" s="3"/>
      <c r="M16" s="3"/>
      <c r="N16" s="3"/>
      <c r="Q16" s="3"/>
    </row>
    <row r="17" spans="1:25" s="6" customFormat="1" ht="14.25" x14ac:dyDescent="0.2">
      <c r="A17" s="7"/>
      <c r="B17" s="8">
        <v>0.02</v>
      </c>
      <c r="C17" s="9">
        <v>32.5</v>
      </c>
      <c r="D17" s="3" t="s">
        <v>13</v>
      </c>
      <c r="E17" s="7" t="s">
        <v>32</v>
      </c>
      <c r="F17" s="7" t="s">
        <v>34</v>
      </c>
      <c r="G17" s="7" t="s">
        <v>35</v>
      </c>
      <c r="H17" s="10">
        <v>16138</v>
      </c>
      <c r="I17" s="5"/>
      <c r="J17" s="3"/>
      <c r="K17" s="3"/>
      <c r="L17" s="3"/>
      <c r="M17" s="3"/>
      <c r="N17" s="3"/>
      <c r="O17" s="11">
        <f t="shared" ref="O17:O29" si="7">IF(B17="VAR","VAR",IF(B17="","",B17*25.4))</f>
        <v>0.50800000000000001</v>
      </c>
      <c r="P17" s="12">
        <f t="shared" ref="P17:P29" si="8">IF(C17="VAR","VAR",IF(C17="","",C17*25.4))</f>
        <v>825.5</v>
      </c>
      <c r="Q17" s="12" t="str">
        <f t="shared" ref="Q17:Q29" si="9">IF(D17="VAR","VAR",IF(D17="COIL","COIL",IF(D17="","",D17*25.4)))</f>
        <v>COIL</v>
      </c>
      <c r="R17" s="3" t="str">
        <f t="shared" ref="R17:R29" si="10">IF(E17&lt;&gt;"",E17,"")</f>
        <v>DDQ</v>
      </c>
      <c r="S17" s="3" t="str">
        <f t="shared" ref="S17:S29" si="11">IF(F17&lt;&gt;"",F17,"")</f>
        <v>HDG G30</v>
      </c>
      <c r="T17" s="3" t="str">
        <f t="shared" ref="T17:T29" si="12">IF(G17&lt;&gt;"",G17,"")</f>
        <v>BRIGHT WHITE</v>
      </c>
      <c r="U17" s="13">
        <f t="shared" ref="U17:U29" si="13">INT((H17/2.2046)+0.5)</f>
        <v>7320</v>
      </c>
      <c r="V17" s="3"/>
      <c r="W17" s="13"/>
      <c r="Y17" s="13"/>
    </row>
    <row r="18" spans="1:25" s="6" customFormat="1" ht="14.25" x14ac:dyDescent="0.2">
      <c r="A18" s="7"/>
      <c r="B18" s="8">
        <v>0.02</v>
      </c>
      <c r="C18" s="9">
        <v>32.5</v>
      </c>
      <c r="D18" s="3" t="s">
        <v>13</v>
      </c>
      <c r="E18" s="7" t="s">
        <v>32</v>
      </c>
      <c r="F18" s="7" t="s">
        <v>34</v>
      </c>
      <c r="G18" s="7" t="s">
        <v>35</v>
      </c>
      <c r="H18" s="10">
        <v>17428</v>
      </c>
      <c r="I18" s="5"/>
      <c r="J18" s="3"/>
      <c r="K18" s="3"/>
      <c r="L18" s="3"/>
      <c r="M18" s="3"/>
      <c r="N18" s="3"/>
      <c r="O18" s="11">
        <f t="shared" si="7"/>
        <v>0.50800000000000001</v>
      </c>
      <c r="P18" s="12">
        <f t="shared" si="8"/>
        <v>825.5</v>
      </c>
      <c r="Q18" s="12" t="str">
        <f t="shared" si="9"/>
        <v>COIL</v>
      </c>
      <c r="R18" s="3" t="str">
        <f t="shared" si="10"/>
        <v>DDQ</v>
      </c>
      <c r="S18" s="3" t="str">
        <f t="shared" si="11"/>
        <v>HDG G30</v>
      </c>
      <c r="T18" s="3" t="str">
        <f t="shared" si="12"/>
        <v>BRIGHT WHITE</v>
      </c>
      <c r="U18" s="13">
        <f t="shared" si="13"/>
        <v>7905</v>
      </c>
      <c r="V18" s="3"/>
      <c r="W18" s="13"/>
      <c r="Y18" s="13"/>
    </row>
    <row r="19" spans="1:25" s="6" customFormat="1" ht="14.25" x14ac:dyDescent="0.2">
      <c r="A19" s="7"/>
      <c r="B19" s="8">
        <v>0.02</v>
      </c>
      <c r="C19" s="9">
        <v>32.5</v>
      </c>
      <c r="D19" s="3" t="s">
        <v>13</v>
      </c>
      <c r="E19" s="7" t="s">
        <v>32</v>
      </c>
      <c r="F19" s="7" t="s">
        <v>34</v>
      </c>
      <c r="G19" s="7" t="s">
        <v>35</v>
      </c>
      <c r="H19" s="10">
        <v>15105</v>
      </c>
      <c r="I19" s="5"/>
      <c r="J19" s="3"/>
      <c r="K19" s="3"/>
      <c r="L19" s="3"/>
      <c r="M19" s="3"/>
      <c r="N19" s="3"/>
      <c r="O19" s="11">
        <f t="shared" si="7"/>
        <v>0.50800000000000001</v>
      </c>
      <c r="P19" s="12">
        <f t="shared" si="8"/>
        <v>825.5</v>
      </c>
      <c r="Q19" s="12" t="str">
        <f t="shared" si="9"/>
        <v>COIL</v>
      </c>
      <c r="R19" s="3" t="str">
        <f t="shared" si="10"/>
        <v>DDQ</v>
      </c>
      <c r="S19" s="3" t="str">
        <f t="shared" si="11"/>
        <v>HDG G30</v>
      </c>
      <c r="T19" s="3" t="str">
        <f t="shared" si="12"/>
        <v>BRIGHT WHITE</v>
      </c>
      <c r="U19" s="13">
        <f t="shared" si="13"/>
        <v>6852</v>
      </c>
      <c r="V19" s="3"/>
      <c r="W19" s="13"/>
      <c r="Y19" s="13"/>
    </row>
    <row r="20" spans="1:25" s="6" customFormat="1" ht="14.25" x14ac:dyDescent="0.2">
      <c r="A20" s="7"/>
      <c r="B20" s="8">
        <v>0.02</v>
      </c>
      <c r="C20" s="9">
        <v>32.5</v>
      </c>
      <c r="D20" s="3" t="s">
        <v>13</v>
      </c>
      <c r="E20" s="7" t="s">
        <v>32</v>
      </c>
      <c r="F20" s="7" t="s">
        <v>34</v>
      </c>
      <c r="G20" s="7" t="s">
        <v>35</v>
      </c>
      <c r="H20" s="10">
        <v>13541</v>
      </c>
      <c r="I20" s="5"/>
      <c r="J20" s="3"/>
      <c r="K20" s="3"/>
      <c r="L20" s="3"/>
      <c r="M20" s="3"/>
      <c r="N20" s="3"/>
      <c r="O20" s="11">
        <f t="shared" si="7"/>
        <v>0.50800000000000001</v>
      </c>
      <c r="P20" s="12">
        <f t="shared" si="8"/>
        <v>825.5</v>
      </c>
      <c r="Q20" s="12" t="str">
        <f t="shared" si="9"/>
        <v>COIL</v>
      </c>
      <c r="R20" s="3" t="str">
        <f t="shared" si="10"/>
        <v>DDQ</v>
      </c>
      <c r="S20" s="3" t="str">
        <f t="shared" si="11"/>
        <v>HDG G30</v>
      </c>
      <c r="T20" s="3" t="str">
        <f t="shared" si="12"/>
        <v>BRIGHT WHITE</v>
      </c>
      <c r="U20" s="13">
        <f t="shared" si="13"/>
        <v>6142</v>
      </c>
      <c r="V20" s="3"/>
      <c r="W20" s="13"/>
      <c r="Y20" s="13"/>
    </row>
    <row r="21" spans="1:25" s="6" customFormat="1" ht="14.25" x14ac:dyDescent="0.2">
      <c r="A21" s="7"/>
      <c r="B21" s="8">
        <v>0.02</v>
      </c>
      <c r="C21" s="9">
        <v>32.5</v>
      </c>
      <c r="D21" s="3" t="s">
        <v>13</v>
      </c>
      <c r="E21" s="7" t="s">
        <v>32</v>
      </c>
      <c r="F21" s="7" t="s">
        <v>34</v>
      </c>
      <c r="G21" s="7" t="s">
        <v>35</v>
      </c>
      <c r="H21" s="10">
        <v>16248</v>
      </c>
      <c r="I21" s="5"/>
      <c r="J21" s="3"/>
      <c r="K21" s="3"/>
      <c r="L21" s="3"/>
      <c r="M21" s="3"/>
      <c r="N21" s="3"/>
      <c r="O21" s="11">
        <f t="shared" si="7"/>
        <v>0.50800000000000001</v>
      </c>
      <c r="P21" s="12">
        <f t="shared" si="8"/>
        <v>825.5</v>
      </c>
      <c r="Q21" s="12" t="str">
        <f t="shared" si="9"/>
        <v>COIL</v>
      </c>
      <c r="R21" s="3" t="str">
        <f t="shared" si="10"/>
        <v>DDQ</v>
      </c>
      <c r="S21" s="3" t="str">
        <f t="shared" si="11"/>
        <v>HDG G30</v>
      </c>
      <c r="T21" s="3" t="str">
        <f t="shared" si="12"/>
        <v>BRIGHT WHITE</v>
      </c>
      <c r="U21" s="13">
        <f t="shared" si="13"/>
        <v>7370</v>
      </c>
      <c r="V21" s="3"/>
      <c r="W21" s="13"/>
      <c r="Y21" s="13"/>
    </row>
    <row r="22" spans="1:25" s="6" customFormat="1" ht="14.25" x14ac:dyDescent="0.2">
      <c r="A22" s="7"/>
      <c r="B22" s="8">
        <v>0.02</v>
      </c>
      <c r="C22" s="9">
        <v>32.5</v>
      </c>
      <c r="D22" s="3" t="s">
        <v>13</v>
      </c>
      <c r="E22" s="7" t="s">
        <v>32</v>
      </c>
      <c r="F22" s="7" t="s">
        <v>34</v>
      </c>
      <c r="G22" s="7" t="s">
        <v>35</v>
      </c>
      <c r="H22" s="10">
        <v>16535</v>
      </c>
      <c r="I22" s="5"/>
      <c r="J22" s="3"/>
      <c r="K22" s="3"/>
      <c r="L22" s="3"/>
      <c r="M22" s="3"/>
      <c r="N22" s="3"/>
      <c r="O22" s="11">
        <f t="shared" si="7"/>
        <v>0.50800000000000001</v>
      </c>
      <c r="P22" s="12">
        <f t="shared" si="8"/>
        <v>825.5</v>
      </c>
      <c r="Q22" s="12" t="str">
        <f t="shared" si="9"/>
        <v>COIL</v>
      </c>
      <c r="R22" s="3" t="str">
        <f t="shared" si="10"/>
        <v>DDQ</v>
      </c>
      <c r="S22" s="3" t="str">
        <f t="shared" si="11"/>
        <v>HDG G30</v>
      </c>
      <c r="T22" s="3" t="str">
        <f t="shared" si="12"/>
        <v>BRIGHT WHITE</v>
      </c>
      <c r="U22" s="13">
        <f t="shared" si="13"/>
        <v>7500</v>
      </c>
      <c r="V22" s="3"/>
      <c r="W22" s="13"/>
      <c r="Y22" s="13"/>
    </row>
    <row r="23" spans="1:25" s="6" customFormat="1" ht="14.25" x14ac:dyDescent="0.2">
      <c r="A23" s="7"/>
      <c r="B23" s="8">
        <v>0.02</v>
      </c>
      <c r="C23" s="9">
        <v>32.5</v>
      </c>
      <c r="D23" s="3" t="s">
        <v>13</v>
      </c>
      <c r="E23" s="7" t="s">
        <v>32</v>
      </c>
      <c r="F23" s="7" t="s">
        <v>34</v>
      </c>
      <c r="G23" s="7" t="s">
        <v>35</v>
      </c>
      <c r="H23" s="10">
        <v>16513</v>
      </c>
      <c r="I23" s="5"/>
      <c r="J23" s="3"/>
      <c r="K23" s="3"/>
      <c r="L23" s="3"/>
      <c r="M23" s="3"/>
      <c r="N23" s="3"/>
      <c r="O23" s="11">
        <f t="shared" si="7"/>
        <v>0.50800000000000001</v>
      </c>
      <c r="P23" s="12">
        <f t="shared" si="8"/>
        <v>825.5</v>
      </c>
      <c r="Q23" s="12" t="str">
        <f t="shared" si="9"/>
        <v>COIL</v>
      </c>
      <c r="R23" s="3" t="str">
        <f t="shared" si="10"/>
        <v>DDQ</v>
      </c>
      <c r="S23" s="3" t="str">
        <f t="shared" si="11"/>
        <v>HDG G30</v>
      </c>
      <c r="T23" s="3" t="str">
        <f t="shared" si="12"/>
        <v>BRIGHT WHITE</v>
      </c>
      <c r="U23" s="13">
        <f t="shared" si="13"/>
        <v>7490</v>
      </c>
      <c r="V23" s="3"/>
      <c r="W23" s="13"/>
      <c r="Y23" s="13"/>
    </row>
    <row r="24" spans="1:25" s="6" customFormat="1" ht="14.25" x14ac:dyDescent="0.2">
      <c r="A24" s="7"/>
      <c r="B24" s="8">
        <v>0.02</v>
      </c>
      <c r="C24" s="9">
        <v>32.5</v>
      </c>
      <c r="D24" s="3" t="s">
        <v>13</v>
      </c>
      <c r="E24" s="7" t="s">
        <v>32</v>
      </c>
      <c r="F24" s="7" t="s">
        <v>34</v>
      </c>
      <c r="G24" s="7" t="s">
        <v>35</v>
      </c>
      <c r="H24" s="10">
        <v>16667</v>
      </c>
      <c r="I24" s="5"/>
      <c r="J24" s="3"/>
      <c r="K24" s="3"/>
      <c r="L24" s="3"/>
      <c r="M24" s="3"/>
      <c r="N24" s="3"/>
      <c r="O24" s="11">
        <f t="shared" si="7"/>
        <v>0.50800000000000001</v>
      </c>
      <c r="P24" s="12">
        <f t="shared" si="8"/>
        <v>825.5</v>
      </c>
      <c r="Q24" s="12" t="str">
        <f t="shared" si="9"/>
        <v>COIL</v>
      </c>
      <c r="R24" s="3" t="str">
        <f t="shared" si="10"/>
        <v>DDQ</v>
      </c>
      <c r="S24" s="3" t="str">
        <f t="shared" si="11"/>
        <v>HDG G30</v>
      </c>
      <c r="T24" s="3" t="str">
        <f t="shared" si="12"/>
        <v>BRIGHT WHITE</v>
      </c>
      <c r="U24" s="13">
        <f t="shared" si="13"/>
        <v>7560</v>
      </c>
      <c r="V24" s="3"/>
      <c r="W24" s="13"/>
      <c r="Y24" s="13"/>
    </row>
    <row r="25" spans="1:25" s="6" customFormat="1" ht="14.25" x14ac:dyDescent="0.2">
      <c r="A25" s="7"/>
      <c r="B25" s="8">
        <v>0.02</v>
      </c>
      <c r="C25" s="9">
        <v>32.5</v>
      </c>
      <c r="D25" s="3" t="s">
        <v>13</v>
      </c>
      <c r="E25" s="7" t="s">
        <v>32</v>
      </c>
      <c r="F25" s="7" t="s">
        <v>34</v>
      </c>
      <c r="G25" s="7" t="s">
        <v>35</v>
      </c>
      <c r="H25" s="10">
        <v>10200</v>
      </c>
      <c r="I25" s="5"/>
      <c r="J25" s="3"/>
      <c r="K25" s="3"/>
      <c r="L25" s="3"/>
      <c r="M25" s="3"/>
      <c r="N25" s="3"/>
      <c r="O25" s="11">
        <f t="shared" si="7"/>
        <v>0.50800000000000001</v>
      </c>
      <c r="P25" s="12">
        <f t="shared" si="8"/>
        <v>825.5</v>
      </c>
      <c r="Q25" s="12" t="str">
        <f t="shared" si="9"/>
        <v>COIL</v>
      </c>
      <c r="R25" s="3" t="str">
        <f t="shared" si="10"/>
        <v>DDQ</v>
      </c>
      <c r="S25" s="3" t="str">
        <f t="shared" si="11"/>
        <v>HDG G30</v>
      </c>
      <c r="T25" s="3" t="str">
        <f t="shared" si="12"/>
        <v>BRIGHT WHITE</v>
      </c>
      <c r="U25" s="13">
        <f t="shared" si="13"/>
        <v>4627</v>
      </c>
      <c r="V25" s="3"/>
      <c r="W25" s="13"/>
      <c r="Y25" s="13"/>
    </row>
    <row r="26" spans="1:25" s="6" customFormat="1" ht="14.25" x14ac:dyDescent="0.2">
      <c r="A26" s="7"/>
      <c r="B26" s="8">
        <v>0.02</v>
      </c>
      <c r="C26" s="9">
        <v>36.125</v>
      </c>
      <c r="D26" s="3" t="s">
        <v>13</v>
      </c>
      <c r="E26" s="7" t="s">
        <v>36</v>
      </c>
      <c r="F26" s="7" t="s">
        <v>34</v>
      </c>
      <c r="G26" s="7" t="s">
        <v>35</v>
      </c>
      <c r="H26" s="10">
        <v>18166</v>
      </c>
      <c r="I26" s="5"/>
      <c r="J26" s="3"/>
      <c r="K26" s="3"/>
      <c r="L26" s="3"/>
      <c r="M26" s="3"/>
      <c r="N26" s="3"/>
      <c r="O26" s="11">
        <f t="shared" si="7"/>
        <v>0.50800000000000001</v>
      </c>
      <c r="P26" s="12">
        <f t="shared" si="8"/>
        <v>917.57499999999993</v>
      </c>
      <c r="Q26" s="12" t="str">
        <f t="shared" si="9"/>
        <v>COIL</v>
      </c>
      <c r="R26" s="3" t="str">
        <f t="shared" si="10"/>
        <v>CQ</v>
      </c>
      <c r="S26" s="3" t="str">
        <f t="shared" si="11"/>
        <v>HDG G30</v>
      </c>
      <c r="T26" s="3" t="str">
        <f t="shared" si="12"/>
        <v>BRIGHT WHITE</v>
      </c>
      <c r="U26" s="13">
        <f t="shared" si="13"/>
        <v>8240</v>
      </c>
      <c r="V26" s="3"/>
      <c r="W26" s="13"/>
      <c r="Y26" s="13"/>
    </row>
    <row r="27" spans="1:25" s="6" customFormat="1" ht="14.25" x14ac:dyDescent="0.2">
      <c r="A27" s="7"/>
      <c r="B27" s="8">
        <v>0.02</v>
      </c>
      <c r="C27" s="9">
        <v>36.125</v>
      </c>
      <c r="D27" s="3" t="s">
        <v>13</v>
      </c>
      <c r="E27" s="7" t="s">
        <v>32</v>
      </c>
      <c r="F27" s="7" t="s">
        <v>34</v>
      </c>
      <c r="G27" s="7" t="s">
        <v>35</v>
      </c>
      <c r="H27" s="10">
        <v>18133</v>
      </c>
      <c r="I27" s="5"/>
      <c r="J27" s="3"/>
      <c r="K27" s="3"/>
      <c r="L27" s="3"/>
      <c r="M27" s="3"/>
      <c r="N27" s="3"/>
      <c r="O27" s="11">
        <f t="shared" si="7"/>
        <v>0.50800000000000001</v>
      </c>
      <c r="P27" s="12">
        <f t="shared" si="8"/>
        <v>917.57499999999993</v>
      </c>
      <c r="Q27" s="12" t="str">
        <f t="shared" si="9"/>
        <v>COIL</v>
      </c>
      <c r="R27" s="3" t="str">
        <f t="shared" si="10"/>
        <v>DDQ</v>
      </c>
      <c r="S27" s="3" t="str">
        <f t="shared" si="11"/>
        <v>HDG G30</v>
      </c>
      <c r="T27" s="3" t="str">
        <f t="shared" si="12"/>
        <v>BRIGHT WHITE</v>
      </c>
      <c r="U27" s="13">
        <f t="shared" si="13"/>
        <v>8225</v>
      </c>
      <c r="V27" s="3"/>
      <c r="W27" s="13"/>
      <c r="Y27" s="13"/>
    </row>
    <row r="28" spans="1:25" s="6" customFormat="1" ht="14.25" x14ac:dyDescent="0.2">
      <c r="A28" s="7"/>
      <c r="B28" s="8">
        <v>0.02</v>
      </c>
      <c r="C28" s="9">
        <v>36.125</v>
      </c>
      <c r="D28" s="3" t="s">
        <v>13</v>
      </c>
      <c r="E28" s="7" t="s">
        <v>32</v>
      </c>
      <c r="F28" s="7" t="s">
        <v>34</v>
      </c>
      <c r="G28" s="7" t="s">
        <v>35</v>
      </c>
      <c r="H28" s="10">
        <v>18640</v>
      </c>
      <c r="I28" s="5"/>
      <c r="J28" s="3"/>
      <c r="K28" s="3"/>
      <c r="L28" s="3"/>
      <c r="M28" s="3"/>
      <c r="N28" s="3"/>
      <c r="O28" s="11">
        <f t="shared" si="7"/>
        <v>0.50800000000000001</v>
      </c>
      <c r="P28" s="12">
        <f t="shared" si="8"/>
        <v>917.57499999999993</v>
      </c>
      <c r="Q28" s="12" t="str">
        <f t="shared" si="9"/>
        <v>COIL</v>
      </c>
      <c r="R28" s="3" t="str">
        <f t="shared" si="10"/>
        <v>DDQ</v>
      </c>
      <c r="S28" s="3" t="str">
        <f t="shared" si="11"/>
        <v>HDG G30</v>
      </c>
      <c r="T28" s="3" t="str">
        <f t="shared" si="12"/>
        <v>BRIGHT WHITE</v>
      </c>
      <c r="U28" s="13">
        <f t="shared" si="13"/>
        <v>8455</v>
      </c>
      <c r="V28" s="3"/>
      <c r="W28" s="13"/>
      <c r="Y28" s="13"/>
    </row>
    <row r="29" spans="1:25" s="6" customFormat="1" ht="14.25" x14ac:dyDescent="0.2">
      <c r="A29" s="7"/>
      <c r="B29" s="8">
        <v>0.02</v>
      </c>
      <c r="C29" s="9">
        <v>36.125</v>
      </c>
      <c r="D29" s="3" t="s">
        <v>13</v>
      </c>
      <c r="E29" s="7" t="s">
        <v>32</v>
      </c>
      <c r="F29" s="7" t="s">
        <v>34</v>
      </c>
      <c r="G29" s="7" t="s">
        <v>35</v>
      </c>
      <c r="H29" s="10">
        <v>17880</v>
      </c>
      <c r="I29" s="5"/>
      <c r="J29" s="3"/>
      <c r="K29" s="3"/>
      <c r="L29" s="3"/>
      <c r="M29" s="3"/>
      <c r="N29" s="3"/>
      <c r="O29" s="11">
        <f t="shared" si="7"/>
        <v>0.50800000000000001</v>
      </c>
      <c r="P29" s="12">
        <f t="shared" si="8"/>
        <v>917.57499999999993</v>
      </c>
      <c r="Q29" s="12" t="str">
        <f t="shared" si="9"/>
        <v>COIL</v>
      </c>
      <c r="R29" s="3" t="str">
        <f t="shared" si="10"/>
        <v>DDQ</v>
      </c>
      <c r="S29" s="3" t="str">
        <f t="shared" si="11"/>
        <v>HDG G30</v>
      </c>
      <c r="T29" s="3" t="str">
        <f t="shared" si="12"/>
        <v>BRIGHT WHITE</v>
      </c>
      <c r="U29" s="13">
        <f t="shared" si="13"/>
        <v>8110</v>
      </c>
      <c r="V29" s="3"/>
      <c r="W29" s="13"/>
      <c r="Y29" s="13"/>
    </row>
    <row r="30" spans="1:25" x14ac:dyDescent="0.25">
      <c r="U30" s="20">
        <f>SUM(U17:U29)</f>
        <v>95796</v>
      </c>
    </row>
    <row r="32" spans="1:25" s="6" customFormat="1" x14ac:dyDescent="0.25">
      <c r="A32" s="4"/>
      <c r="B32" s="15"/>
      <c r="C32" s="16"/>
      <c r="D32" s="3"/>
      <c r="E32" s="3"/>
      <c r="F32" s="3"/>
      <c r="G32" s="3"/>
      <c r="H32" s="17"/>
      <c r="I32" s="17"/>
      <c r="J32" s="3"/>
      <c r="K32" s="3"/>
      <c r="L32" s="3"/>
      <c r="M32" s="3"/>
      <c r="N32" s="18"/>
      <c r="O32" s="11"/>
      <c r="P32" s="12"/>
      <c r="Q32" s="12"/>
      <c r="R32" s="3"/>
      <c r="S32" s="3"/>
      <c r="T32" s="21" t="s">
        <v>37</v>
      </c>
      <c r="U32" s="22">
        <f>+U30+U15</f>
        <v>114973</v>
      </c>
      <c r="V32" s="3"/>
      <c r="W32" s="13"/>
      <c r="Y32" s="13"/>
    </row>
    <row r="33" spans="1:25" s="6" customFormat="1" ht="14.25" x14ac:dyDescent="0.2">
      <c r="A33" s="4"/>
      <c r="B33" s="15"/>
      <c r="C33" s="16"/>
      <c r="D33" s="3"/>
      <c r="E33" s="3"/>
      <c r="F33" s="3"/>
      <c r="G33" s="3"/>
      <c r="H33" s="17"/>
      <c r="I33" s="17"/>
      <c r="J33" s="3"/>
      <c r="K33" s="3"/>
      <c r="L33" s="3"/>
      <c r="M33" s="3"/>
      <c r="N33" s="18"/>
      <c r="O33" s="11"/>
      <c r="P33" s="12"/>
      <c r="Q33" s="12"/>
      <c r="R33" s="3"/>
      <c r="S33" s="3"/>
      <c r="T33" s="3"/>
      <c r="U33" s="13"/>
      <c r="V33" s="3"/>
      <c r="W33" s="13"/>
      <c r="Y33" s="13"/>
    </row>
    <row r="34" spans="1:25" s="6" customFormat="1" ht="14.25" x14ac:dyDescent="0.2">
      <c r="A34" s="4"/>
      <c r="B34" s="15"/>
      <c r="C34" s="16"/>
      <c r="D34" s="3"/>
      <c r="E34" s="3"/>
      <c r="F34" s="3"/>
      <c r="G34" s="3"/>
      <c r="H34" s="17"/>
      <c r="I34" s="17"/>
      <c r="J34" s="3"/>
      <c r="K34" s="3"/>
      <c r="L34" s="3"/>
      <c r="M34" s="3"/>
      <c r="N34" s="18"/>
      <c r="O34" s="11"/>
      <c r="P34" s="12"/>
      <c r="Q34" s="12"/>
      <c r="R34" s="3"/>
      <c r="S34" s="3"/>
      <c r="T34" s="3"/>
      <c r="U34" s="13"/>
      <c r="V34" s="3"/>
      <c r="W34" s="13"/>
      <c r="Y34" s="13"/>
    </row>
    <row r="35" spans="1:25" s="6" customFormat="1" ht="14.25" x14ac:dyDescent="0.2">
      <c r="A35" s="4"/>
      <c r="B35" s="15"/>
      <c r="C35" s="16"/>
      <c r="D35" s="3"/>
      <c r="E35" s="3"/>
      <c r="F35" s="3"/>
      <c r="G35" s="3"/>
      <c r="H35" s="17"/>
      <c r="I35" s="17"/>
      <c r="J35" s="3"/>
      <c r="K35" s="3"/>
      <c r="L35" s="3"/>
      <c r="M35" s="3"/>
      <c r="N35" s="18"/>
      <c r="O35" s="11"/>
      <c r="P35" s="12"/>
      <c r="Q35" s="12"/>
      <c r="R35" s="3"/>
      <c r="S35" s="3"/>
      <c r="T35" s="3"/>
      <c r="U35" s="13"/>
      <c r="V35" s="3"/>
      <c r="W35" s="13"/>
      <c r="Y35" s="13"/>
    </row>
    <row r="36" spans="1:25" s="6" customFormat="1" ht="14.25" x14ac:dyDescent="0.2">
      <c r="A36" s="4"/>
      <c r="B36" s="15"/>
      <c r="C36" s="16"/>
      <c r="D36" s="3"/>
      <c r="E36" s="3"/>
      <c r="F36" s="3"/>
      <c r="G36" s="3"/>
      <c r="H36" s="17"/>
      <c r="I36" s="17"/>
      <c r="J36" s="3"/>
      <c r="K36" s="3"/>
      <c r="L36" s="3"/>
      <c r="M36" s="3"/>
      <c r="N36" s="18"/>
      <c r="O36" s="11"/>
      <c r="P36" s="12"/>
      <c r="Q36" s="12"/>
      <c r="R36" s="3"/>
      <c r="S36" s="3"/>
      <c r="T36" s="3"/>
      <c r="U36" s="13"/>
      <c r="V36" s="3"/>
      <c r="W36" s="13"/>
      <c r="Y36" s="13"/>
    </row>
    <row r="37" spans="1:25" s="6" customFormat="1" ht="14.25" x14ac:dyDescent="0.2">
      <c r="A37" s="4"/>
      <c r="B37" s="15"/>
      <c r="C37" s="16"/>
      <c r="D37" s="3"/>
      <c r="E37" s="3"/>
      <c r="F37" s="3"/>
      <c r="G37" s="3"/>
      <c r="H37" s="17"/>
      <c r="I37" s="17"/>
      <c r="J37" s="3"/>
      <c r="K37" s="3"/>
      <c r="L37" s="3"/>
      <c r="M37" s="3"/>
      <c r="N37" s="18"/>
      <c r="O37" s="11"/>
      <c r="P37" s="12"/>
      <c r="Q37" s="12"/>
      <c r="R37" s="3"/>
      <c r="S37" s="3"/>
      <c r="T37" s="3"/>
      <c r="U37" s="13"/>
      <c r="V37" s="3"/>
      <c r="W37" s="13"/>
      <c r="Y37" s="13"/>
    </row>
    <row r="38" spans="1:25" s="6" customFormat="1" ht="14.25" x14ac:dyDescent="0.2">
      <c r="A38" s="4"/>
      <c r="B38" s="15"/>
      <c r="C38" s="16"/>
      <c r="D38" s="3"/>
      <c r="E38" s="3"/>
      <c r="F38" s="3"/>
      <c r="G38" s="3"/>
      <c r="H38" s="17"/>
      <c r="I38" s="17"/>
      <c r="J38" s="3"/>
      <c r="K38" s="3"/>
      <c r="L38" s="3"/>
      <c r="M38" s="3"/>
      <c r="N38" s="18"/>
      <c r="O38" s="11"/>
      <c r="P38" s="12"/>
      <c r="Q38" s="12"/>
      <c r="R38" s="3"/>
      <c r="S38" s="3"/>
      <c r="T38" s="3"/>
      <c r="U38" s="13"/>
      <c r="V38" s="3"/>
      <c r="W38" s="13"/>
      <c r="Y38" s="13"/>
    </row>
    <row r="39" spans="1:25" s="6" customFormat="1" ht="14.25" x14ac:dyDescent="0.2">
      <c r="A39" s="4"/>
      <c r="B39" s="15"/>
      <c r="C39" s="16"/>
      <c r="D39" s="3"/>
      <c r="E39" s="3"/>
      <c r="F39" s="3"/>
      <c r="G39" s="3"/>
      <c r="H39" s="17"/>
      <c r="I39" s="17"/>
      <c r="J39" s="3"/>
      <c r="K39" s="3"/>
      <c r="L39" s="3"/>
      <c r="M39" s="3"/>
      <c r="N39" s="18"/>
      <c r="O39" s="11"/>
      <c r="P39" s="12"/>
      <c r="Q39" s="12"/>
      <c r="R39" s="3"/>
      <c r="S39" s="3"/>
      <c r="T39" s="3"/>
      <c r="U39" s="13"/>
      <c r="V39" s="3"/>
      <c r="W39" s="13"/>
      <c r="Y39" s="13"/>
    </row>
    <row r="40" spans="1:25" s="6" customFormat="1" ht="14.25" x14ac:dyDescent="0.2">
      <c r="A40" s="4"/>
      <c r="B40" s="15"/>
      <c r="C40" s="16"/>
      <c r="D40" s="3"/>
      <c r="E40" s="3"/>
      <c r="F40" s="3"/>
      <c r="G40" s="3"/>
      <c r="H40" s="17"/>
      <c r="I40" s="17"/>
      <c r="J40" s="3"/>
      <c r="K40" s="3"/>
      <c r="L40" s="3"/>
      <c r="M40" s="3"/>
      <c r="N40" s="18"/>
      <c r="O40" s="11"/>
      <c r="P40" s="12"/>
      <c r="Q40" s="12"/>
      <c r="R40" s="3"/>
      <c r="S40" s="3"/>
      <c r="T40" s="3"/>
      <c r="U40" s="13"/>
      <c r="V40" s="3"/>
      <c r="W40" s="13"/>
      <c r="Y40" s="13"/>
    </row>
    <row r="41" spans="1:25" s="6" customFormat="1" ht="14.25" x14ac:dyDescent="0.2">
      <c r="A41" s="4"/>
      <c r="B41" s="15"/>
      <c r="C41" s="16"/>
      <c r="D41" s="3"/>
      <c r="E41" s="3"/>
      <c r="F41" s="3"/>
      <c r="G41" s="3"/>
      <c r="H41" s="17"/>
      <c r="I41" s="17"/>
      <c r="J41" s="3"/>
      <c r="K41" s="3"/>
      <c r="L41" s="3"/>
      <c r="M41" s="3"/>
      <c r="N41" s="18"/>
      <c r="O41" s="11"/>
      <c r="P41" s="12"/>
      <c r="Q41" s="12"/>
      <c r="R41" s="3"/>
      <c r="S41" s="3"/>
      <c r="T41" s="3"/>
      <c r="U41" s="13"/>
      <c r="V41" s="3"/>
      <c r="W41" s="13"/>
      <c r="Y41" s="13"/>
    </row>
    <row r="42" spans="1:25" s="6" customFormat="1" ht="14.25" x14ac:dyDescent="0.2">
      <c r="A42" s="4"/>
      <c r="B42" s="15"/>
      <c r="C42" s="16"/>
      <c r="D42" s="3"/>
      <c r="E42" s="3"/>
      <c r="F42" s="3"/>
      <c r="G42" s="3"/>
      <c r="H42" s="17"/>
      <c r="I42" s="17"/>
      <c r="J42" s="3"/>
      <c r="K42" s="3"/>
      <c r="L42" s="3"/>
      <c r="M42" s="3"/>
      <c r="N42" s="18"/>
      <c r="O42" s="11"/>
      <c r="P42" s="12"/>
      <c r="Q42" s="12"/>
      <c r="R42" s="3"/>
      <c r="S42" s="3"/>
      <c r="T42" s="3"/>
      <c r="U42" s="13"/>
      <c r="V42" s="3"/>
      <c r="W42" s="13"/>
      <c r="Y42" s="13"/>
    </row>
    <row r="43" spans="1:25" s="6" customFormat="1" ht="14.25" x14ac:dyDescent="0.2">
      <c r="A43" s="4"/>
      <c r="B43" s="15"/>
      <c r="C43" s="16"/>
      <c r="D43" s="3"/>
      <c r="E43" s="3"/>
      <c r="F43" s="3"/>
      <c r="G43" s="3"/>
      <c r="H43" s="17"/>
      <c r="I43" s="17"/>
      <c r="J43" s="3"/>
      <c r="K43" s="3"/>
      <c r="L43" s="3"/>
      <c r="M43" s="3"/>
      <c r="N43" s="18"/>
      <c r="O43" s="11"/>
      <c r="P43" s="12"/>
      <c r="Q43" s="12"/>
      <c r="R43" s="3"/>
      <c r="S43" s="3"/>
      <c r="T43" s="3"/>
      <c r="U43" s="13"/>
      <c r="V43" s="3"/>
      <c r="W43" s="13"/>
      <c r="Y43" s="13"/>
    </row>
    <row r="44" spans="1:25" s="6" customFormat="1" ht="14.25" x14ac:dyDescent="0.2">
      <c r="A44" s="4"/>
      <c r="B44" s="15"/>
      <c r="C44" s="16"/>
      <c r="D44" s="3"/>
      <c r="E44" s="3"/>
      <c r="F44" s="3"/>
      <c r="G44" s="3"/>
      <c r="H44" s="17"/>
      <c r="I44" s="17"/>
      <c r="J44" s="3"/>
      <c r="K44" s="3"/>
      <c r="L44" s="3"/>
      <c r="M44" s="3"/>
      <c r="N44" s="18"/>
      <c r="O44" s="11"/>
      <c r="P44" s="12"/>
      <c r="Q44" s="12"/>
      <c r="R44" s="3"/>
      <c r="S44" s="3"/>
      <c r="T44" s="3"/>
      <c r="U44" s="13"/>
      <c r="V44" s="3"/>
      <c r="W44" s="13"/>
      <c r="Y44" s="13"/>
    </row>
    <row r="45" spans="1:25" s="6" customFormat="1" ht="14.25" x14ac:dyDescent="0.2">
      <c r="A45" s="4"/>
      <c r="B45" s="15"/>
      <c r="C45" s="16"/>
      <c r="D45" s="3"/>
      <c r="E45" s="3"/>
      <c r="F45" s="3"/>
      <c r="G45" s="3"/>
      <c r="H45" s="17"/>
      <c r="I45" s="17"/>
      <c r="J45" s="3"/>
      <c r="K45" s="3"/>
      <c r="L45" s="3"/>
      <c r="M45" s="3"/>
      <c r="N45" s="18"/>
      <c r="O45" s="11"/>
      <c r="P45" s="12"/>
      <c r="Q45" s="12"/>
      <c r="R45" s="3"/>
      <c r="S45" s="3"/>
      <c r="T45" s="3"/>
      <c r="U45" s="13"/>
      <c r="V45" s="3"/>
      <c r="W45" s="13"/>
      <c r="Y45" s="13"/>
    </row>
    <row r="46" spans="1:25" s="6" customFormat="1" ht="14.25" x14ac:dyDescent="0.2">
      <c r="A46" s="4"/>
      <c r="B46" s="15"/>
      <c r="C46" s="16"/>
      <c r="D46" s="3"/>
      <c r="E46" s="3"/>
      <c r="F46" s="3"/>
      <c r="G46" s="3"/>
      <c r="H46" s="17"/>
      <c r="I46" s="17"/>
      <c r="J46" s="3"/>
      <c r="K46" s="3"/>
      <c r="L46" s="3"/>
      <c r="M46" s="3"/>
      <c r="N46" s="18"/>
      <c r="O46" s="11"/>
      <c r="P46" s="12"/>
      <c r="Q46" s="12"/>
      <c r="R46" s="3"/>
      <c r="S46" s="3"/>
      <c r="T46" s="3"/>
      <c r="U46" s="12"/>
      <c r="V46" s="3"/>
      <c r="W46" s="13"/>
      <c r="Y46" s="13"/>
    </row>
    <row r="47" spans="1:25" s="6" customFormat="1" ht="14.25" x14ac:dyDescent="0.2">
      <c r="A47" s="4"/>
      <c r="B47" s="3"/>
      <c r="C47" s="3"/>
      <c r="D47" s="3"/>
      <c r="E47" s="3"/>
      <c r="F47" s="3"/>
      <c r="G47" s="3"/>
      <c r="H47" s="5"/>
      <c r="I47" s="5"/>
      <c r="J47" s="3"/>
      <c r="K47" s="3"/>
      <c r="L47" s="3"/>
      <c r="M47" s="3"/>
      <c r="N47" s="3"/>
      <c r="Q47" s="3"/>
    </row>
  </sheetData>
  <sortState ref="A3:Z14">
    <sortCondition ref="O3:O14"/>
    <sortCondition ref="P3:P14"/>
  </sortState>
  <printOptions horizontalCentered="1" gridLines="1"/>
  <pageMargins left="0.19685039370078741" right="0.19685039370078741" top="0.23622047244094491" bottom="0.23622047244094491" header="0.31496062992125984" footer="0.31496062992125984"/>
  <pageSetup paperSize="9" orientation="portrait" horizontalDpi="4294967294" verticalDpi="0" r:id="rId1"/>
  <headerFooter>
    <oddHeader>&amp;C&amp;F&amp;R&amp;D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Gemcor International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Raiton</dc:creator>
  <cp:lastModifiedBy>Shabbir</cp:lastModifiedBy>
  <cp:lastPrinted>2011-05-24T17:57:56Z</cp:lastPrinted>
  <dcterms:created xsi:type="dcterms:W3CDTF">2011-05-24T17:43:55Z</dcterms:created>
  <dcterms:modified xsi:type="dcterms:W3CDTF">2011-05-25T06:27:17Z</dcterms:modified>
</cp:coreProperties>
</file>